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45" windowHeight="120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<sst xmlns="http://schemas.openxmlformats.org/spreadsheetml/2006/main" count="311" uniqueCount="149">
  <si>
    <r>
      <rPr>
        <b/>
        <sz val="36"/>
        <rFont val="Tahoma"/>
        <charset val="134"/>
      </rPr>
      <t>2019</t>
    </r>
    <r>
      <rPr>
        <b/>
        <sz val="36"/>
        <rFont val="宋体"/>
        <charset val="134"/>
      </rPr>
      <t>年度建设项目临时用地土地复垦情况汇总表（湘西州）</t>
    </r>
  </si>
  <si>
    <r>
      <rPr>
        <b/>
        <sz val="11"/>
        <rFont val="宋体"/>
        <charset val="134"/>
      </rPr>
      <t>填报单位</t>
    </r>
    <r>
      <rPr>
        <b/>
        <sz val="11"/>
        <rFont val="Tahoma"/>
        <charset val="134"/>
      </rPr>
      <t>(</t>
    </r>
    <r>
      <rPr>
        <b/>
        <sz val="11"/>
        <rFont val="宋体"/>
        <charset val="134"/>
      </rPr>
      <t>签章）：湘西自治州自然资源和规划局</t>
    </r>
  </si>
  <si>
    <t>序号</t>
  </si>
  <si>
    <t>建设项目临时用地土地复垦方案名称</t>
  </si>
  <si>
    <t>临时用地地点</t>
  </si>
  <si>
    <t>临时用地复垦义务人</t>
  </si>
  <si>
    <t>复垦方案编制单位</t>
  </si>
  <si>
    <t>复垦方案批复时间</t>
  </si>
  <si>
    <t>复垦方案批复文号</t>
  </si>
  <si>
    <t>临时用地服务年限</t>
  </si>
  <si>
    <t>临时用  地面积（公顷）</t>
  </si>
  <si>
    <t>复垦    费用   （万元）</t>
  </si>
  <si>
    <t>损毁土地面积（公顷）</t>
  </si>
  <si>
    <t>复垦后土地面积（公顷）</t>
  </si>
  <si>
    <t>是否签订三方协议、是否足额存入复垦费用</t>
  </si>
  <si>
    <t>主体工程是否已开工</t>
  </si>
  <si>
    <t>临时用地是否已使用</t>
  </si>
  <si>
    <t>复垦工程量完成进度（%）</t>
  </si>
  <si>
    <t>资金使用进度（%）</t>
  </si>
  <si>
    <t>复垦是否验收</t>
  </si>
  <si>
    <t>临时用  地是否有延续、变更、注销等情况</t>
  </si>
  <si>
    <t>备注</t>
  </si>
  <si>
    <t>合计</t>
  </si>
  <si>
    <t>农用地</t>
  </si>
  <si>
    <t>耕地</t>
  </si>
  <si>
    <t>基本   农田</t>
  </si>
  <si>
    <t>建设    用地</t>
  </si>
  <si>
    <t>其他</t>
  </si>
  <si>
    <t>基本    农田</t>
  </si>
  <si>
    <t>新建张家界至吉首至怀化铁路项目（古丈段）临时用地复垦方案</t>
  </si>
  <si>
    <t>古丈县</t>
  </si>
  <si>
    <t>怀邵衡铁路有限责任公司</t>
  </si>
  <si>
    <t>长沙来瑞土地规划咨询有限公司</t>
  </si>
  <si>
    <t>州自然资函 〔2019〕31号</t>
  </si>
  <si>
    <t>2019年6月至2021年5月</t>
  </si>
  <si>
    <t>否</t>
  </si>
  <si>
    <t>是</t>
  </si>
  <si>
    <t>新建张家界至吉首至怀化铁路项目（凤凰段）临时用地复垦方案</t>
  </si>
  <si>
    <t>凤凰县</t>
  </si>
  <si>
    <t>州自然资函 〔2019〕32号</t>
  </si>
  <si>
    <t>湖南湘西民用机场建设项目临时用地土地复垦方案</t>
  </si>
  <si>
    <t>花垣县</t>
  </si>
  <si>
    <t>湘西厚驿机场有限责任公司</t>
  </si>
  <si>
    <t>湖南扬铭土地规划咨询有限公司</t>
  </si>
  <si>
    <t>州自然资函 〔2019〕56号</t>
  </si>
  <si>
    <t>2019年10月至2021年9月</t>
  </si>
  <si>
    <t>已签、未存</t>
  </si>
  <si>
    <t>新建张家界至吉首至怀化铁路项目（吉首段）临时用地复垦方案</t>
  </si>
  <si>
    <t>吉首市</t>
  </si>
  <si>
    <t>州自然资函 〔2019〕57号</t>
  </si>
  <si>
    <t>2019年8月至2021年7月</t>
  </si>
  <si>
    <t>新建张家界至吉首至怀化铁路项目（永顺段）临时用地复垦方案</t>
  </si>
  <si>
    <t>永顺县</t>
  </si>
  <si>
    <t>湖南盛和工程咨询有限公司</t>
  </si>
  <si>
    <t>州自然资函 〔2019〕58号</t>
  </si>
  <si>
    <t>大湘西天然气管道支干线项目（花垣-—张家界段）（保靖县段）临时用地土地复垦方案</t>
  </si>
  <si>
    <t>保靖县</t>
  </si>
  <si>
    <t>湖南省大湘西天然气管网投资开发有限公司</t>
  </si>
  <si>
    <t>长沙泰一土地规划设计咨询有限公司</t>
  </si>
  <si>
    <t>州自然资函 〔2019〕65号</t>
  </si>
  <si>
    <t>2019年11月至2021年10月</t>
  </si>
  <si>
    <t>大湘西天然气管道支干线项目（花垣-—张家界段）（古丈县段）临时用地土地复垦方案</t>
  </si>
  <si>
    <t>州自然资函 〔2019〕66号</t>
  </si>
  <si>
    <t>大湘西天然气管道支干线项目（花垣-—张家界段）（花垣县段）临时用地土地复垦方案</t>
  </si>
  <si>
    <t>州自然资函 〔2019〕67号</t>
  </si>
  <si>
    <t>大湘西天然气管道支干线项目（花垣-—张家界段）（永顺县段）临时用地土地复垦方案</t>
  </si>
  <si>
    <t>州自然资函 〔2019〕68号</t>
  </si>
  <si>
    <t>新建黔江至张家界至常德铁路（龙山段）临时用地土地复垦（变更）方案</t>
  </si>
  <si>
    <t>龙山县</t>
  </si>
  <si>
    <t>黔张常铁路有限责任公司</t>
  </si>
  <si>
    <t>州自然资函 〔2020〕2号</t>
  </si>
  <si>
    <t>2020年1月至2020年6月</t>
  </si>
  <si>
    <t>变更</t>
  </si>
  <si>
    <t>保靖夯沙至吉首德夯公路项目（吉首段）</t>
  </si>
  <si>
    <t>吉首市海昇交通建设有限责任公司</t>
  </si>
  <si>
    <t>湖南辉达规划勘测设计研究有限公司</t>
  </si>
  <si>
    <t>湘国土资垦函  〔2018〕41号</t>
  </si>
  <si>
    <t>2018年7月至2020年6月</t>
  </si>
  <si>
    <t>部分已使用</t>
  </si>
  <si>
    <t>吉首市曙光至长沱公路建设项目</t>
  </si>
  <si>
    <t>吉首市万通农村交通建设工程有限责任公司</t>
  </si>
  <si>
    <t>长沙市共创土地规划设计有限公司</t>
  </si>
  <si>
    <t>湘国土资垦函  〔2017〕43号</t>
  </si>
  <si>
    <t>2017年6月至2019年5月</t>
  </si>
  <si>
    <t>新建张家界至吉首至怀化铁路项目（吉首段）（第一期）</t>
  </si>
  <si>
    <t>中铁隧道集团有限公司</t>
  </si>
  <si>
    <t>湘国土资垦函  〔2017〕123号</t>
  </si>
  <si>
    <t>2017年11月至2020年10月</t>
  </si>
  <si>
    <t>张花高速古丈连接线延伸段工程</t>
  </si>
  <si>
    <t>湖南省高速公路集团有限公司</t>
  </si>
  <si>
    <t>湘自然资垦函  〔2019〕5号</t>
  </si>
  <si>
    <t>2019年1月至2020年6月</t>
  </si>
  <si>
    <t>大湘西天然气管道支线项目（花垣-怀化段、凤凰-湘黔界段）（凤凰县段）</t>
  </si>
  <si>
    <t>湖南地盛土地规划咨询有限公司</t>
  </si>
  <si>
    <t>湘自然资垦函  〔2018〕20号</t>
  </si>
  <si>
    <t>2018年12月至2020年11月</t>
  </si>
  <si>
    <t>凤凰县乌巢河水库工程</t>
  </si>
  <si>
    <t>凤凰县乌巢河水库管理所</t>
  </si>
  <si>
    <t>湖南省国土资源规划院</t>
  </si>
  <si>
    <t>湘国土资垦函  〔2015〕30号</t>
  </si>
  <si>
    <t>2016年1月至2017年12月</t>
  </si>
  <si>
    <t>已延期至2020.12</t>
  </si>
  <si>
    <t>G209吉首至凤凰公路改建工程</t>
  </si>
  <si>
    <t>凤凰县吉凤干线公路改建有限责任公司</t>
  </si>
  <si>
    <t>湖南国地水利水电设计咨询有限公
司组</t>
  </si>
  <si>
    <t>湘国土资垦函  〔2013〕92号</t>
  </si>
  <si>
    <t>2013年8月至2015年7月</t>
  </si>
  <si>
    <t>已延期至2019.6     主体工程已完工</t>
  </si>
  <si>
    <t>S253保靖夯沙至花垣吉卫（湘黔界）公路花垣段工程项目</t>
  </si>
  <si>
    <t>湘国土资垦函  〔2017〕98号</t>
  </si>
  <si>
    <t>2018年1月至2019年12月</t>
  </si>
  <si>
    <t>主体工程未开工，未进行备案</t>
  </si>
  <si>
    <t>张花高速公路永顺连接线建设工程</t>
  </si>
  <si>
    <t>张花高速公路永顺连接线建设协调指挥部</t>
  </si>
  <si>
    <t>长沙新农土地规划咨询有限公司</t>
  </si>
  <si>
    <t>湘国土资垦函  〔2015〕113号</t>
  </si>
  <si>
    <t>2015年7月至2017年6月</t>
  </si>
  <si>
    <t>已延期至2019.4</t>
  </si>
  <si>
    <t>S313永顺泽家至芙蓉镇公路建设工程</t>
  </si>
  <si>
    <t>永顺县泽家至芙蓉镇公路建设有限公司</t>
  </si>
  <si>
    <t>湘国土资垦函  〔2015〕114号</t>
  </si>
  <si>
    <t>2015年7月至2018年6月</t>
  </si>
  <si>
    <t>永顺县中秋河水库工程</t>
  </si>
  <si>
    <t>永顺县中秋河水库工程开发建设指挥部</t>
  </si>
  <si>
    <t>湘国土资垦函  〔2013〕48号</t>
  </si>
  <si>
    <t>2013年6月至2015年5月</t>
  </si>
  <si>
    <t>龙山县里耶至八面山公路（湘黔界）工程</t>
  </si>
  <si>
    <t>龙山县里耶景区道路建设有限公司</t>
  </si>
  <si>
    <t>湖南容大土地测绘规划设计咨询有限公司</t>
  </si>
  <si>
    <t>湘国土资垦函  〔2018〕76号</t>
  </si>
  <si>
    <t>2018年10月至2020年9月</t>
  </si>
  <si>
    <t>G353龙山狮子村至湘鄂情大桥（湘鄂界）公路工程项目</t>
  </si>
  <si>
    <t>龙山县国道三五三公路建设有限责任公司</t>
  </si>
  <si>
    <t>湖南光大不动产评估规划测绘咨询有限公司</t>
  </si>
  <si>
    <t>20171023</t>
  </si>
  <si>
    <t>湘国土资垦函  〔2017〕117号</t>
  </si>
  <si>
    <t>2017年10月至2019年9月</t>
  </si>
  <si>
    <t>泸溪县S252、S254能滩至浦市公路改造工程</t>
  </si>
  <si>
    <t>泸溪县</t>
  </si>
  <si>
    <t>泸溪县干线公路建设有限责任公司</t>
  </si>
  <si>
    <t>长沙市天吉土地规划咨询有限公司</t>
  </si>
  <si>
    <t>湘国土资垦函  〔2017〕16号</t>
  </si>
  <si>
    <t>2017年5月至2019年4月</t>
  </si>
  <si>
    <t>复垦方案正在
办理延期手续</t>
  </si>
  <si>
    <t>泸溪县辛女水库工程项目（变更）</t>
  </si>
  <si>
    <t>泸溪县增源水利建设投资有限公司</t>
  </si>
  <si>
    <t>湘国土资垦函  〔2017〕141号</t>
  </si>
  <si>
    <t>2018年1月至2019年9月</t>
  </si>
  <si>
    <t>说明：1、“临时用地地点”填临时用地所在县市区；2、“临时用地是否有延续、变更、注销等情况”填“是”或“否”，若填写“是”，请进一步在“备注”一栏填报延续、变更、注销的时间、文号及相关情况。“备注”一栏还可以填写其他需要说明的情况。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</si>
</sst>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  <numFmt numFmtId="178" formatCode="0.0000_ "/>
    <numFmt numFmtId="179" formatCode="0.0000"/>
    <numFmt numFmtId="180" formatCode="0.00_ "/>
    <numFmt numFmtId="181" formatCode="0.0000_);[Red]\(0.0000\)"/>
  </numFmts>
  <fonts count="29">
    <font>
      <sz val="11"/>
      <color theme="1"/>
      <name val="Tahoma"/>
      <charset val="134"/>
    </font>
    <font>
      <b/>
      <sz val="11"/>
      <name val="Tahoma"/>
      <charset val="134"/>
    </font>
    <font>
      <sz val="11"/>
      <name val="Tahoma"/>
      <charset val="134"/>
    </font>
    <font>
      <b/>
      <sz val="36"/>
      <name val="Tahoma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3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28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0" borderId="9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23" fillId="0" borderId="0"/>
  </cellStyleXfs>
  <cellXfs count="2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left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52" applyFont="1" applyFill="1" applyBorder="1" applyAlignment="1">
      <alignment horizontal="left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8" fontId="5" fillId="0" borderId="2" xfId="50" applyNumberFormat="1" applyFont="1" applyFill="1" applyBorder="1" applyAlignment="1">
      <alignment horizontal="center" vertical="center" wrapText="1"/>
    </xf>
    <xf numFmtId="180" fontId="5" fillId="0" borderId="2" xfId="50" applyNumberFormat="1" applyFont="1" applyFill="1" applyBorder="1" applyAlignment="1">
      <alignment horizontal="center" vertical="center" wrapText="1"/>
    </xf>
    <xf numFmtId="181" fontId="5" fillId="0" borderId="2" xfId="52" applyNumberFormat="1" applyFont="1" applyFill="1" applyBorder="1" applyAlignment="1">
      <alignment horizontal="center" vertical="center" wrapText="1"/>
    </xf>
    <xf numFmtId="176" fontId="5" fillId="0" borderId="2" xfId="52" applyNumberFormat="1" applyFont="1" applyFill="1" applyBorder="1" applyAlignment="1">
      <alignment horizontal="center" vertical="center" wrapText="1"/>
    </xf>
    <xf numFmtId="177" fontId="5" fillId="0" borderId="2" xfId="50" applyNumberFormat="1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colors>
    <mruColors>
      <color rgb="002025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8"/>
  <sheetViews>
    <sheetView tabSelected="1" workbookViewId="0">
      <pane ySplit="4" topLeftCell="A29" activePane="bottomLeft" state="frozen"/>
      <selection/>
      <selection pane="bottomLeft" activeCell="A32" sqref="$A32:$XFD32"/>
    </sheetView>
  </sheetViews>
  <sheetFormatPr defaultColWidth="9" defaultRowHeight="61" customHeight="1"/>
  <cols>
    <col min="1" max="1" width="4.75" style="2" customWidth="1"/>
    <col min="2" max="2" width="14" style="2" customWidth="1"/>
    <col min="3" max="3" width="5.75" style="2" customWidth="1"/>
    <col min="4" max="4" width="6.875" style="2" customWidth="1"/>
    <col min="5" max="5" width="7" style="2" customWidth="1"/>
    <col min="6" max="6" width="9.5" style="2" customWidth="1"/>
    <col min="7" max="7" width="12.625" style="2" customWidth="1"/>
    <col min="8" max="8" width="9" style="2" customWidth="1"/>
    <col min="9" max="9" width="8.5" style="2" customWidth="1"/>
    <col min="10" max="10" width="8.75" style="2" customWidth="1"/>
    <col min="11" max="11" width="8.625" style="2" customWidth="1"/>
    <col min="12" max="12" width="8.375" style="2" customWidth="1"/>
    <col min="13" max="13" width="7.375" style="2" customWidth="1"/>
    <col min="14" max="14" width="8.625" style="2" customWidth="1"/>
    <col min="15" max="15" width="7.25" style="2" customWidth="1"/>
    <col min="16" max="16" width="7.875" style="2" customWidth="1"/>
    <col min="17" max="17" width="9.75" style="2" customWidth="1"/>
    <col min="18" max="18" width="9" style="2" customWidth="1"/>
    <col min="19" max="19" width="7.625" style="2" customWidth="1"/>
    <col min="20" max="20" width="9.5" style="2" customWidth="1"/>
    <col min="21" max="21" width="8.375" style="2" customWidth="1"/>
    <col min="22" max="22" width="8" style="2" customWidth="1"/>
    <col min="23" max="23" width="9" style="2"/>
    <col min="24" max="24" width="7.5" style="2" customWidth="1"/>
    <col min="25" max="25" width="6.875" style="2" customWidth="1"/>
    <col min="26" max="26" width="9" style="2"/>
    <col min="27" max="27" width="7.375" style="2" customWidth="1"/>
    <col min="28" max="28" width="5.5" style="2" customWidth="1"/>
    <col min="29" max="29" width="9" style="2"/>
    <col min="30" max="30" width="12.875" style="2" customWidth="1"/>
    <col min="31" max="16384" width="9" style="2"/>
  </cols>
  <sheetData>
    <row r="1" s="1" customFormat="1" ht="54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="1" customFormat="1" ht="25" customHeight="1" spans="1:3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29" customHeight="1" spans="1:3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/>
      <c r="N3" s="6"/>
      <c r="O3" s="6"/>
      <c r="P3" s="6"/>
      <c r="Q3" s="6" t="s">
        <v>13</v>
      </c>
      <c r="R3" s="6"/>
      <c r="S3" s="6"/>
      <c r="T3" s="6"/>
      <c r="U3" s="6"/>
      <c r="V3" s="6"/>
      <c r="W3" s="6" t="s">
        <v>14</v>
      </c>
      <c r="X3" s="6" t="s">
        <v>15</v>
      </c>
      <c r="Y3" s="6" t="s">
        <v>16</v>
      </c>
      <c r="Z3" s="6" t="s">
        <v>17</v>
      </c>
      <c r="AA3" s="6" t="s">
        <v>18</v>
      </c>
      <c r="AB3" s="6" t="s">
        <v>19</v>
      </c>
      <c r="AC3" s="6" t="s">
        <v>20</v>
      </c>
      <c r="AD3" s="6" t="s">
        <v>21</v>
      </c>
    </row>
    <row r="4" ht="48" customHeight="1" spans="1:30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22</v>
      </c>
      <c r="L4" s="6" t="s">
        <v>23</v>
      </c>
      <c r="M4" s="6" t="s">
        <v>24</v>
      </c>
      <c r="N4" s="6" t="s">
        <v>25</v>
      </c>
      <c r="O4" s="6" t="s">
        <v>26</v>
      </c>
      <c r="P4" s="6" t="s">
        <v>27</v>
      </c>
      <c r="Q4" s="6" t="s">
        <v>22</v>
      </c>
      <c r="R4" s="6" t="s">
        <v>23</v>
      </c>
      <c r="S4" s="6" t="s">
        <v>24</v>
      </c>
      <c r="T4" s="6" t="s">
        <v>28</v>
      </c>
      <c r="U4" s="6" t="s">
        <v>26</v>
      </c>
      <c r="V4" s="6" t="s">
        <v>27</v>
      </c>
      <c r="W4" s="6"/>
      <c r="X4" s="6"/>
      <c r="Y4" s="6"/>
      <c r="Z4" s="6"/>
      <c r="AA4" s="6"/>
      <c r="AB4" s="6"/>
      <c r="AC4" s="6"/>
      <c r="AD4" s="6"/>
    </row>
    <row r="5" s="2" customFormat="1" ht="72" customHeight="1" spans="1:30">
      <c r="A5" s="6">
        <v>1</v>
      </c>
      <c r="B5" s="7" t="s">
        <v>29</v>
      </c>
      <c r="C5" s="8" t="s">
        <v>30</v>
      </c>
      <c r="D5" s="9" t="s">
        <v>31</v>
      </c>
      <c r="E5" s="7" t="s">
        <v>32</v>
      </c>
      <c r="F5" s="6">
        <v>20190610</v>
      </c>
      <c r="G5" s="10" t="s">
        <v>33</v>
      </c>
      <c r="H5" s="10" t="s">
        <v>34</v>
      </c>
      <c r="I5" s="10">
        <v>80.4836</v>
      </c>
      <c r="J5" s="10">
        <v>3069.01</v>
      </c>
      <c r="K5" s="6">
        <v>80.4836</v>
      </c>
      <c r="L5" s="6">
        <v>80.4836</v>
      </c>
      <c r="M5" s="6">
        <v>17.4305</v>
      </c>
      <c r="N5" s="6">
        <v>11.8742</v>
      </c>
      <c r="O5" s="6">
        <v>0</v>
      </c>
      <c r="P5" s="6">
        <v>0</v>
      </c>
      <c r="Q5" s="6">
        <v>80.4836</v>
      </c>
      <c r="R5" s="6">
        <f>Q5-U5</f>
        <v>80.4836</v>
      </c>
      <c r="S5" s="6">
        <v>20.9733</v>
      </c>
      <c r="T5" s="6">
        <v>11.8742</v>
      </c>
      <c r="U5" s="6">
        <v>0</v>
      </c>
      <c r="V5" s="6">
        <v>0</v>
      </c>
      <c r="W5" s="6" t="s">
        <v>35</v>
      </c>
      <c r="X5" s="6" t="s">
        <v>36</v>
      </c>
      <c r="Y5" s="6" t="s">
        <v>36</v>
      </c>
      <c r="Z5" s="6">
        <v>0</v>
      </c>
      <c r="AA5" s="6">
        <v>0</v>
      </c>
      <c r="AB5" s="6" t="s">
        <v>35</v>
      </c>
      <c r="AC5" s="6" t="s">
        <v>35</v>
      </c>
      <c r="AD5" s="6"/>
    </row>
    <row r="6" s="2" customFormat="1" ht="77" customHeight="1" spans="1:30">
      <c r="A6" s="6">
        <v>2</v>
      </c>
      <c r="B6" s="7" t="s">
        <v>37</v>
      </c>
      <c r="C6" s="8" t="s">
        <v>38</v>
      </c>
      <c r="D6" s="9" t="s">
        <v>31</v>
      </c>
      <c r="E6" s="7" t="s">
        <v>32</v>
      </c>
      <c r="F6" s="6">
        <v>20190610</v>
      </c>
      <c r="G6" s="10" t="s">
        <v>39</v>
      </c>
      <c r="H6" s="10" t="s">
        <v>34</v>
      </c>
      <c r="I6" s="10">
        <v>147.7887</v>
      </c>
      <c r="J6" s="10">
        <v>6085.51</v>
      </c>
      <c r="K6" s="6">
        <v>147.7887</v>
      </c>
      <c r="L6" s="6">
        <f>K6</f>
        <v>147.7887</v>
      </c>
      <c r="M6" s="6">
        <v>50.0541</v>
      </c>
      <c r="N6" s="6">
        <v>39.2695</v>
      </c>
      <c r="O6" s="6">
        <v>0</v>
      </c>
      <c r="P6" s="6">
        <v>0</v>
      </c>
      <c r="Q6" s="6">
        <f>K6</f>
        <v>147.7887</v>
      </c>
      <c r="R6" s="6">
        <f>Q6</f>
        <v>147.7887</v>
      </c>
      <c r="S6" s="6">
        <v>54.0149</v>
      </c>
      <c r="T6" s="6">
        <v>39.2695</v>
      </c>
      <c r="U6" s="6">
        <v>0</v>
      </c>
      <c r="V6" s="6">
        <v>0</v>
      </c>
      <c r="W6" s="6" t="s">
        <v>35</v>
      </c>
      <c r="X6" s="6" t="s">
        <v>36</v>
      </c>
      <c r="Y6" s="6" t="s">
        <v>36</v>
      </c>
      <c r="Z6" s="6">
        <v>0</v>
      </c>
      <c r="AA6" s="6">
        <v>0</v>
      </c>
      <c r="AB6" s="6" t="s">
        <v>35</v>
      </c>
      <c r="AC6" s="6" t="s">
        <v>35</v>
      </c>
      <c r="AD6" s="6"/>
    </row>
    <row r="7" s="2" customFormat="1" ht="78" customHeight="1" spans="1:30">
      <c r="A7" s="6">
        <v>3</v>
      </c>
      <c r="B7" s="7" t="s">
        <v>40</v>
      </c>
      <c r="C7" s="8" t="s">
        <v>41</v>
      </c>
      <c r="D7" s="9" t="s">
        <v>42</v>
      </c>
      <c r="E7" s="7" t="s">
        <v>43</v>
      </c>
      <c r="F7" s="6">
        <v>20190829</v>
      </c>
      <c r="G7" s="10" t="s">
        <v>44</v>
      </c>
      <c r="H7" s="10" t="s">
        <v>45</v>
      </c>
      <c r="I7" s="10">
        <v>40.3582</v>
      </c>
      <c r="J7" s="10">
        <v>1699.05</v>
      </c>
      <c r="K7" s="6">
        <f>L7+O7+P7</f>
        <v>40.3582</v>
      </c>
      <c r="L7" s="6">
        <v>40.3582</v>
      </c>
      <c r="M7" s="6">
        <v>8.8545</v>
      </c>
      <c r="N7" s="6">
        <v>0</v>
      </c>
      <c r="O7" s="6">
        <v>0</v>
      </c>
      <c r="P7" s="6">
        <v>0</v>
      </c>
      <c r="Q7" s="6">
        <f>R7+U7+V7</f>
        <v>40.3582</v>
      </c>
      <c r="R7" s="6">
        <v>40.3582</v>
      </c>
      <c r="S7" s="6">
        <v>9.8642</v>
      </c>
      <c r="T7" s="6">
        <v>0</v>
      </c>
      <c r="U7" s="6">
        <v>0</v>
      </c>
      <c r="V7" s="6">
        <v>0</v>
      </c>
      <c r="W7" s="6" t="s">
        <v>46</v>
      </c>
      <c r="X7" s="6" t="s">
        <v>36</v>
      </c>
      <c r="Y7" s="6" t="s">
        <v>36</v>
      </c>
      <c r="Z7" s="6">
        <v>0</v>
      </c>
      <c r="AA7" s="6">
        <v>0</v>
      </c>
      <c r="AB7" s="6" t="s">
        <v>35</v>
      </c>
      <c r="AC7" s="6" t="s">
        <v>35</v>
      </c>
      <c r="AD7" s="6"/>
    </row>
    <row r="8" s="2" customFormat="1" ht="73" customHeight="1" spans="1:30">
      <c r="A8" s="6">
        <v>4</v>
      </c>
      <c r="B8" s="7" t="s">
        <v>47</v>
      </c>
      <c r="C8" s="8" t="s">
        <v>48</v>
      </c>
      <c r="D8" s="9" t="s">
        <v>31</v>
      </c>
      <c r="E8" s="7" t="s">
        <v>32</v>
      </c>
      <c r="F8" s="6">
        <v>20190828</v>
      </c>
      <c r="G8" s="10" t="s">
        <v>49</v>
      </c>
      <c r="H8" s="10" t="s">
        <v>50</v>
      </c>
      <c r="I8" s="10">
        <v>182.6279</v>
      </c>
      <c r="J8" s="10">
        <v>7332.18</v>
      </c>
      <c r="K8" s="6">
        <v>182.6279</v>
      </c>
      <c r="L8" s="6">
        <f>51.3713+5.3242+25.662+0.4528+51.5797+12.529+23.8312+1.2087+0.4341+2.2546+3.3786</f>
        <v>178.0262</v>
      </c>
      <c r="M8" s="6">
        <f>51.3713+5.3242</f>
        <v>56.6955</v>
      </c>
      <c r="N8" s="6">
        <v>40.9371</v>
      </c>
      <c r="O8" s="6">
        <f>0.7405+1.6256+0.0744+0.541+0.118+0.0341</f>
        <v>3.1336</v>
      </c>
      <c r="P8" s="6">
        <f>0.7516+0.6915+0.025</f>
        <v>1.4681</v>
      </c>
      <c r="Q8" s="6">
        <v>182.6279</v>
      </c>
      <c r="R8" s="6">
        <v>179.4943</v>
      </c>
      <c r="S8" s="6">
        <v>60.2703</v>
      </c>
      <c r="T8" s="6">
        <v>40.9371</v>
      </c>
      <c r="U8" s="6">
        <v>3.1336</v>
      </c>
      <c r="V8" s="6">
        <v>0</v>
      </c>
      <c r="W8" s="6" t="s">
        <v>35</v>
      </c>
      <c r="X8" s="6" t="s">
        <v>36</v>
      </c>
      <c r="Y8" s="6" t="s">
        <v>36</v>
      </c>
      <c r="Z8" s="6">
        <v>0</v>
      </c>
      <c r="AA8" s="6">
        <v>0</v>
      </c>
      <c r="AB8" s="6" t="s">
        <v>35</v>
      </c>
      <c r="AC8" s="6" t="s">
        <v>35</v>
      </c>
      <c r="AD8" s="6"/>
    </row>
    <row r="9" s="2" customFormat="1" customHeight="1" spans="1:30">
      <c r="A9" s="6">
        <v>5</v>
      </c>
      <c r="B9" s="7" t="s">
        <v>51</v>
      </c>
      <c r="C9" s="8" t="s">
        <v>52</v>
      </c>
      <c r="D9" s="9" t="s">
        <v>31</v>
      </c>
      <c r="E9" s="7" t="s">
        <v>53</v>
      </c>
      <c r="F9" s="6">
        <v>20190829</v>
      </c>
      <c r="G9" s="10" t="s">
        <v>54</v>
      </c>
      <c r="H9" s="10" t="s">
        <v>50</v>
      </c>
      <c r="I9" s="10">
        <v>150.8511</v>
      </c>
      <c r="J9" s="10">
        <v>7179.82</v>
      </c>
      <c r="K9" s="6">
        <v>150.8511</v>
      </c>
      <c r="L9" s="6">
        <v>144.9311</v>
      </c>
      <c r="M9" s="6">
        <v>44.9962</v>
      </c>
      <c r="N9" s="6">
        <v>24.0914</v>
      </c>
      <c r="O9" s="18">
        <v>1.136</v>
      </c>
      <c r="P9" s="18">
        <v>4.784</v>
      </c>
      <c r="Q9" s="6">
        <f>SUM(R9,U9,V9)</f>
        <v>150.8511</v>
      </c>
      <c r="R9" s="6">
        <v>145.3158</v>
      </c>
      <c r="S9" s="6">
        <v>59.1867</v>
      </c>
      <c r="T9" s="6">
        <v>24.0914</v>
      </c>
      <c r="U9" s="6">
        <v>0.7513</v>
      </c>
      <c r="V9" s="18">
        <v>4.784</v>
      </c>
      <c r="W9" s="13" t="s">
        <v>36</v>
      </c>
      <c r="X9" s="13" t="s">
        <v>36</v>
      </c>
      <c r="Y9" s="13" t="s">
        <v>36</v>
      </c>
      <c r="Z9" s="13">
        <v>0</v>
      </c>
      <c r="AA9" s="13">
        <v>0</v>
      </c>
      <c r="AB9" s="13" t="s">
        <v>35</v>
      </c>
      <c r="AC9" s="13" t="s">
        <v>35</v>
      </c>
      <c r="AD9" s="6"/>
    </row>
    <row r="10" s="2" customFormat="1" ht="102" customHeight="1" spans="1:30">
      <c r="A10" s="6">
        <v>6</v>
      </c>
      <c r="B10" s="7" t="s">
        <v>55</v>
      </c>
      <c r="C10" s="8" t="s">
        <v>56</v>
      </c>
      <c r="D10" s="9" t="s">
        <v>57</v>
      </c>
      <c r="E10" s="7" t="s">
        <v>58</v>
      </c>
      <c r="F10" s="6">
        <v>20191101</v>
      </c>
      <c r="G10" s="10" t="s">
        <v>59</v>
      </c>
      <c r="H10" s="10" t="s">
        <v>60</v>
      </c>
      <c r="I10" s="10">
        <v>24.9132</v>
      </c>
      <c r="J10" s="10">
        <v>601.96</v>
      </c>
      <c r="K10" s="19">
        <v>24.9132</v>
      </c>
      <c r="L10" s="19">
        <f>K10-O10-P10</f>
        <v>24.4178</v>
      </c>
      <c r="M10" s="19">
        <v>9.5739</v>
      </c>
      <c r="N10" s="19">
        <v>8.2714</v>
      </c>
      <c r="O10" s="19">
        <v>0.4814</v>
      </c>
      <c r="P10" s="19">
        <v>0.014</v>
      </c>
      <c r="Q10" s="19">
        <v>24.9132</v>
      </c>
      <c r="R10" s="19">
        <f>Q10-U10-V10</f>
        <v>24.4318</v>
      </c>
      <c r="S10" s="19">
        <v>9.5739</v>
      </c>
      <c r="T10" s="19">
        <v>8.2714</v>
      </c>
      <c r="U10" s="19">
        <v>0.4814</v>
      </c>
      <c r="V10" s="20">
        <v>0</v>
      </c>
      <c r="W10" s="6" t="s">
        <v>36</v>
      </c>
      <c r="X10" s="6" t="s">
        <v>36</v>
      </c>
      <c r="Y10" s="6" t="s">
        <v>36</v>
      </c>
      <c r="Z10" s="27">
        <v>0</v>
      </c>
      <c r="AA10" s="27">
        <v>0</v>
      </c>
      <c r="AB10" s="6" t="s">
        <v>35</v>
      </c>
      <c r="AC10" s="6" t="s">
        <v>35</v>
      </c>
      <c r="AD10" s="6"/>
    </row>
    <row r="11" s="2" customFormat="1" ht="84" customHeight="1" spans="1:30">
      <c r="A11" s="6">
        <v>7</v>
      </c>
      <c r="B11" s="7" t="s">
        <v>61</v>
      </c>
      <c r="C11" s="8" t="s">
        <v>30</v>
      </c>
      <c r="D11" s="9" t="s">
        <v>57</v>
      </c>
      <c r="E11" s="7" t="s">
        <v>58</v>
      </c>
      <c r="F11" s="6">
        <v>20191101</v>
      </c>
      <c r="G11" s="10" t="s">
        <v>62</v>
      </c>
      <c r="H11" s="10" t="s">
        <v>60</v>
      </c>
      <c r="I11" s="10">
        <v>20.8906</v>
      </c>
      <c r="J11" s="10">
        <v>461.65</v>
      </c>
      <c r="K11" s="19">
        <v>20.8906</v>
      </c>
      <c r="L11" s="19">
        <f>K11-O11-P11</f>
        <v>20.7785</v>
      </c>
      <c r="M11" s="19">
        <v>6.481</v>
      </c>
      <c r="N11" s="19">
        <v>5.3536</v>
      </c>
      <c r="O11" s="19">
        <v>0.1121</v>
      </c>
      <c r="P11" s="20">
        <v>0</v>
      </c>
      <c r="Q11" s="19">
        <v>20.8906</v>
      </c>
      <c r="R11" s="19">
        <f>Q11-U11-V11</f>
        <v>20.7785</v>
      </c>
      <c r="S11" s="19">
        <v>6.481</v>
      </c>
      <c r="T11" s="19">
        <v>5.3536</v>
      </c>
      <c r="U11" s="19">
        <v>0.1121</v>
      </c>
      <c r="V11" s="20">
        <v>0</v>
      </c>
      <c r="W11" s="6" t="s">
        <v>35</v>
      </c>
      <c r="X11" s="6" t="s">
        <v>36</v>
      </c>
      <c r="Y11" s="6" t="s">
        <v>36</v>
      </c>
      <c r="Z11" s="6">
        <v>0</v>
      </c>
      <c r="AA11" s="6">
        <v>0</v>
      </c>
      <c r="AB11" s="6" t="s">
        <v>35</v>
      </c>
      <c r="AC11" s="6" t="s">
        <v>35</v>
      </c>
      <c r="AD11" s="6"/>
    </row>
    <row r="12" s="2" customFormat="1" ht="98" customHeight="1" spans="1:30">
      <c r="A12" s="6">
        <v>8</v>
      </c>
      <c r="B12" s="7" t="s">
        <v>63</v>
      </c>
      <c r="C12" s="8" t="s">
        <v>41</v>
      </c>
      <c r="D12" s="9" t="s">
        <v>57</v>
      </c>
      <c r="E12" s="7" t="s">
        <v>58</v>
      </c>
      <c r="F12" s="6">
        <v>20191101</v>
      </c>
      <c r="G12" s="10" t="s">
        <v>64</v>
      </c>
      <c r="H12" s="10" t="s">
        <v>60</v>
      </c>
      <c r="I12" s="10">
        <v>6.6121</v>
      </c>
      <c r="J12" s="10">
        <v>165.94</v>
      </c>
      <c r="K12" s="21">
        <v>6.6121</v>
      </c>
      <c r="L12" s="21">
        <f>K12-O12-P12</f>
        <v>6.4791</v>
      </c>
      <c r="M12" s="21">
        <v>2.3259</v>
      </c>
      <c r="N12" s="21">
        <v>2.3023</v>
      </c>
      <c r="O12" s="21">
        <v>0.133</v>
      </c>
      <c r="P12" s="20">
        <v>0</v>
      </c>
      <c r="Q12" s="21">
        <v>6.6121</v>
      </c>
      <c r="R12" s="21">
        <f>Q12-U12-V12</f>
        <v>6.4791</v>
      </c>
      <c r="S12" s="21">
        <v>2.3259</v>
      </c>
      <c r="T12" s="21">
        <v>2.3023</v>
      </c>
      <c r="U12" s="21">
        <v>0.133</v>
      </c>
      <c r="V12" s="20">
        <v>0</v>
      </c>
      <c r="W12" s="6" t="s">
        <v>35</v>
      </c>
      <c r="X12" s="6" t="s">
        <v>36</v>
      </c>
      <c r="Y12" s="6" t="s">
        <v>36</v>
      </c>
      <c r="Z12" s="6">
        <v>0</v>
      </c>
      <c r="AA12" s="6">
        <v>0</v>
      </c>
      <c r="AB12" s="6" t="s">
        <v>35</v>
      </c>
      <c r="AC12" s="6" t="s">
        <v>35</v>
      </c>
      <c r="AD12" s="6"/>
    </row>
    <row r="13" s="2" customFormat="1" ht="105" customHeight="1" spans="1:30">
      <c r="A13" s="6">
        <v>9</v>
      </c>
      <c r="B13" s="7" t="s">
        <v>65</v>
      </c>
      <c r="C13" s="8" t="s">
        <v>52</v>
      </c>
      <c r="D13" s="9" t="s">
        <v>57</v>
      </c>
      <c r="E13" s="7" t="s">
        <v>58</v>
      </c>
      <c r="F13" s="6">
        <v>20191101</v>
      </c>
      <c r="G13" s="10" t="s">
        <v>66</v>
      </c>
      <c r="H13" s="10" t="s">
        <v>60</v>
      </c>
      <c r="I13" s="10">
        <v>59.4634</v>
      </c>
      <c r="J13" s="10">
        <v>1401.04</v>
      </c>
      <c r="K13" s="10">
        <v>59.4634</v>
      </c>
      <c r="L13" s="19">
        <f>K13-O13-P13</f>
        <v>58.9888</v>
      </c>
      <c r="M13" s="10">
        <v>26.5444</v>
      </c>
      <c r="N13" s="21">
        <v>24.497</v>
      </c>
      <c r="O13" s="10">
        <v>0.3402</v>
      </c>
      <c r="P13" s="10">
        <v>0.1344</v>
      </c>
      <c r="Q13" s="10">
        <v>59.4634</v>
      </c>
      <c r="R13" s="19">
        <f>Q13-U13-V13</f>
        <v>59.1232</v>
      </c>
      <c r="S13" s="10">
        <v>26.5444</v>
      </c>
      <c r="T13" s="21">
        <v>24.497</v>
      </c>
      <c r="U13" s="10">
        <v>0.3402</v>
      </c>
      <c r="V13" s="20">
        <v>0</v>
      </c>
      <c r="W13" s="13" t="s">
        <v>36</v>
      </c>
      <c r="X13" s="13" t="s">
        <v>36</v>
      </c>
      <c r="Y13" s="13" t="s">
        <v>36</v>
      </c>
      <c r="Z13" s="13">
        <v>0</v>
      </c>
      <c r="AA13" s="13">
        <v>0</v>
      </c>
      <c r="AB13" s="13" t="s">
        <v>35</v>
      </c>
      <c r="AC13" s="6"/>
      <c r="AD13" s="6"/>
    </row>
    <row r="14" s="2" customFormat="1" ht="75" customHeight="1" spans="1:30">
      <c r="A14" s="6">
        <v>10</v>
      </c>
      <c r="B14" s="7" t="s">
        <v>67</v>
      </c>
      <c r="C14" s="8" t="s">
        <v>68</v>
      </c>
      <c r="D14" s="9" t="s">
        <v>69</v>
      </c>
      <c r="E14" s="7" t="s">
        <v>32</v>
      </c>
      <c r="F14" s="6">
        <v>20200108</v>
      </c>
      <c r="G14" s="10" t="s">
        <v>70</v>
      </c>
      <c r="H14" s="10" t="s">
        <v>71</v>
      </c>
      <c r="I14" s="10">
        <v>128.6933</v>
      </c>
      <c r="J14" s="22">
        <v>3846.3</v>
      </c>
      <c r="K14" s="6">
        <v>128.6933</v>
      </c>
      <c r="L14" s="6">
        <f>K14-O14</f>
        <v>127.1207</v>
      </c>
      <c r="M14" s="6">
        <v>44.2787</v>
      </c>
      <c r="N14" s="6">
        <v>25.0471</v>
      </c>
      <c r="O14" s="6">
        <v>1.5726</v>
      </c>
      <c r="P14" s="6">
        <v>0</v>
      </c>
      <c r="Q14" s="6">
        <v>128.6933</v>
      </c>
      <c r="R14" s="6">
        <f>Q14-U14</f>
        <v>127.1207</v>
      </c>
      <c r="S14" s="6">
        <v>50.8387</v>
      </c>
      <c r="T14" s="6">
        <v>25.0471</v>
      </c>
      <c r="U14" s="6">
        <v>1.5726</v>
      </c>
      <c r="V14" s="6">
        <v>0</v>
      </c>
      <c r="W14" s="6" t="s">
        <v>35</v>
      </c>
      <c r="X14" s="6" t="s">
        <v>36</v>
      </c>
      <c r="Y14" s="6" t="s">
        <v>36</v>
      </c>
      <c r="Z14" s="6">
        <v>0</v>
      </c>
      <c r="AA14" s="6">
        <v>0</v>
      </c>
      <c r="AB14" s="6" t="s">
        <v>35</v>
      </c>
      <c r="AC14" s="6" t="s">
        <v>36</v>
      </c>
      <c r="AD14" s="6" t="s">
        <v>72</v>
      </c>
    </row>
    <row r="15" s="2" customFormat="1" ht="85" customHeight="1" spans="1:30">
      <c r="A15" s="6">
        <v>11</v>
      </c>
      <c r="B15" s="11" t="s">
        <v>73</v>
      </c>
      <c r="C15" s="6" t="s">
        <v>48</v>
      </c>
      <c r="D15" s="6" t="s">
        <v>74</v>
      </c>
      <c r="E15" s="6" t="s">
        <v>75</v>
      </c>
      <c r="F15" s="6">
        <v>20180702</v>
      </c>
      <c r="G15" s="6" t="s">
        <v>76</v>
      </c>
      <c r="H15" s="6" t="s">
        <v>77</v>
      </c>
      <c r="I15" s="6">
        <v>2.114</v>
      </c>
      <c r="J15" s="6">
        <v>62.88</v>
      </c>
      <c r="K15" s="6">
        <v>2.114</v>
      </c>
      <c r="L15" s="6">
        <v>2.114</v>
      </c>
      <c r="M15" s="6">
        <v>0</v>
      </c>
      <c r="N15" s="6">
        <v>0</v>
      </c>
      <c r="O15" s="6">
        <v>0</v>
      </c>
      <c r="P15" s="6">
        <v>0</v>
      </c>
      <c r="Q15" s="6">
        <v>2.114</v>
      </c>
      <c r="R15" s="6">
        <v>2.114</v>
      </c>
      <c r="S15" s="6">
        <v>0</v>
      </c>
      <c r="T15" s="6">
        <v>0</v>
      </c>
      <c r="U15" s="6">
        <v>0</v>
      </c>
      <c r="V15" s="6">
        <v>0</v>
      </c>
      <c r="W15" s="6" t="s">
        <v>36</v>
      </c>
      <c r="X15" s="6" t="s">
        <v>36</v>
      </c>
      <c r="Y15" s="6" t="s">
        <v>78</v>
      </c>
      <c r="Z15" s="6">
        <v>0</v>
      </c>
      <c r="AA15" s="6">
        <v>0</v>
      </c>
      <c r="AB15" s="6" t="s">
        <v>35</v>
      </c>
      <c r="AC15" s="6" t="s">
        <v>35</v>
      </c>
      <c r="AD15" s="6"/>
    </row>
    <row r="16" s="2" customFormat="1" ht="99" customHeight="1" spans="1:30">
      <c r="A16" s="6">
        <v>12</v>
      </c>
      <c r="B16" s="11" t="s">
        <v>79</v>
      </c>
      <c r="C16" s="6" t="s">
        <v>48</v>
      </c>
      <c r="D16" s="6" t="s">
        <v>80</v>
      </c>
      <c r="E16" s="6" t="s">
        <v>81</v>
      </c>
      <c r="F16" s="6">
        <v>20170516</v>
      </c>
      <c r="G16" s="6" t="s">
        <v>82</v>
      </c>
      <c r="H16" s="6" t="s">
        <v>83</v>
      </c>
      <c r="I16" s="6">
        <v>0.6065</v>
      </c>
      <c r="J16" s="6">
        <v>23.87</v>
      </c>
      <c r="K16" s="6">
        <v>0.6065</v>
      </c>
      <c r="L16" s="6">
        <v>0.6065</v>
      </c>
      <c r="M16" s="6">
        <v>0</v>
      </c>
      <c r="N16" s="6">
        <v>0</v>
      </c>
      <c r="O16" s="6">
        <v>0</v>
      </c>
      <c r="P16" s="6">
        <v>0</v>
      </c>
      <c r="Q16" s="6">
        <v>0.6065</v>
      </c>
      <c r="R16" s="6">
        <v>0.6065</v>
      </c>
      <c r="S16" s="6">
        <v>0</v>
      </c>
      <c r="T16" s="6">
        <v>0</v>
      </c>
      <c r="U16" s="6">
        <v>0</v>
      </c>
      <c r="V16" s="6">
        <v>0</v>
      </c>
      <c r="W16" s="6" t="s">
        <v>36</v>
      </c>
      <c r="X16" s="6" t="s">
        <v>36</v>
      </c>
      <c r="Y16" s="6" t="s">
        <v>36</v>
      </c>
      <c r="Z16" s="6">
        <v>0</v>
      </c>
      <c r="AA16" s="6">
        <v>0</v>
      </c>
      <c r="AB16" s="6" t="s">
        <v>35</v>
      </c>
      <c r="AC16" s="6" t="s">
        <v>35</v>
      </c>
      <c r="AD16" s="6"/>
    </row>
    <row r="17" s="2" customFormat="1" ht="81" customHeight="1" spans="1:30">
      <c r="A17" s="6">
        <v>13</v>
      </c>
      <c r="B17" s="11" t="s">
        <v>84</v>
      </c>
      <c r="C17" s="6" t="s">
        <v>48</v>
      </c>
      <c r="D17" s="6" t="s">
        <v>85</v>
      </c>
      <c r="E17" s="6" t="s">
        <v>32</v>
      </c>
      <c r="F17" s="6">
        <v>20171026</v>
      </c>
      <c r="G17" s="6" t="s">
        <v>86</v>
      </c>
      <c r="H17" s="6" t="s">
        <v>87</v>
      </c>
      <c r="I17" s="6">
        <v>24.1827</v>
      </c>
      <c r="J17" s="6">
        <v>975.61</v>
      </c>
      <c r="K17" s="6">
        <v>24.1827</v>
      </c>
      <c r="L17" s="6">
        <v>24.1827</v>
      </c>
      <c r="M17" s="6">
        <v>9.4803</v>
      </c>
      <c r="N17" s="6">
        <v>6.3721</v>
      </c>
      <c r="O17" s="6">
        <v>0</v>
      </c>
      <c r="P17" s="6">
        <v>0</v>
      </c>
      <c r="Q17" s="6">
        <v>24.1827</v>
      </c>
      <c r="R17" s="6">
        <v>24.1827</v>
      </c>
      <c r="S17" s="6">
        <v>9.6545</v>
      </c>
      <c r="T17" s="6">
        <v>6.3721</v>
      </c>
      <c r="U17" s="6">
        <v>0</v>
      </c>
      <c r="V17" s="6">
        <v>0</v>
      </c>
      <c r="W17" s="6" t="s">
        <v>35</v>
      </c>
      <c r="X17" s="6" t="s">
        <v>36</v>
      </c>
      <c r="Y17" s="6" t="s">
        <v>36</v>
      </c>
      <c r="Z17" s="6">
        <v>0</v>
      </c>
      <c r="AA17" s="6">
        <v>0</v>
      </c>
      <c r="AB17" s="6" t="s">
        <v>35</v>
      </c>
      <c r="AC17" s="6" t="s">
        <v>35</v>
      </c>
      <c r="AD17" s="6"/>
    </row>
    <row r="18" s="2" customFormat="1" ht="84" customHeight="1" spans="1:30">
      <c r="A18" s="6">
        <v>14</v>
      </c>
      <c r="B18" s="11" t="s">
        <v>88</v>
      </c>
      <c r="C18" s="6" t="s">
        <v>56</v>
      </c>
      <c r="D18" s="6" t="s">
        <v>89</v>
      </c>
      <c r="E18" s="6" t="s">
        <v>58</v>
      </c>
      <c r="F18" s="6">
        <v>20190124</v>
      </c>
      <c r="G18" s="6" t="s">
        <v>90</v>
      </c>
      <c r="H18" s="6" t="s">
        <v>91</v>
      </c>
      <c r="I18" s="6">
        <v>1.4921</v>
      </c>
      <c r="J18" s="6">
        <v>42.54</v>
      </c>
      <c r="K18" s="6">
        <v>1.4921</v>
      </c>
      <c r="L18" s="6">
        <v>1.2904</v>
      </c>
      <c r="M18" s="6">
        <v>0.6816</v>
      </c>
      <c r="N18" s="6">
        <v>0</v>
      </c>
      <c r="O18" s="6">
        <v>0.2017</v>
      </c>
      <c r="P18" s="6">
        <v>0</v>
      </c>
      <c r="Q18" s="6">
        <v>1.4921</v>
      </c>
      <c r="R18" s="6">
        <v>1.2904</v>
      </c>
      <c r="S18" s="6">
        <v>0.6816</v>
      </c>
      <c r="T18" s="6">
        <v>0</v>
      </c>
      <c r="U18" s="6">
        <v>0.2017</v>
      </c>
      <c r="V18" s="6">
        <v>0</v>
      </c>
      <c r="W18" s="6" t="s">
        <v>36</v>
      </c>
      <c r="X18" s="6" t="s">
        <v>36</v>
      </c>
      <c r="Y18" s="6" t="s">
        <v>36</v>
      </c>
      <c r="Z18" s="27">
        <v>0</v>
      </c>
      <c r="AA18" s="27">
        <v>0</v>
      </c>
      <c r="AB18" s="6" t="s">
        <v>35</v>
      </c>
      <c r="AC18" s="6" t="s">
        <v>35</v>
      </c>
      <c r="AD18" s="6"/>
    </row>
    <row r="19" s="2" customFormat="1" ht="106" customHeight="1" spans="1:30">
      <c r="A19" s="6">
        <v>15</v>
      </c>
      <c r="B19" s="11" t="s">
        <v>92</v>
      </c>
      <c r="C19" s="6" t="s">
        <v>38</v>
      </c>
      <c r="D19" s="9" t="s">
        <v>57</v>
      </c>
      <c r="E19" s="6" t="s">
        <v>93</v>
      </c>
      <c r="F19" s="6">
        <v>20181210</v>
      </c>
      <c r="G19" s="6" t="s">
        <v>94</v>
      </c>
      <c r="H19" s="6" t="s">
        <v>95</v>
      </c>
      <c r="I19" s="6">
        <v>87.4601</v>
      </c>
      <c r="J19" s="6">
        <v>1749.89</v>
      </c>
      <c r="K19" s="6">
        <v>87.4601</v>
      </c>
      <c r="L19" s="6">
        <f>K19-O19-P19</f>
        <v>86.1885</v>
      </c>
      <c r="M19" s="6">
        <v>44.0923</v>
      </c>
      <c r="N19" s="6">
        <v>37.1979</v>
      </c>
      <c r="O19" s="6">
        <v>1.1117</v>
      </c>
      <c r="P19" s="6">
        <v>0.1599</v>
      </c>
      <c r="Q19" s="6">
        <v>87.4601</v>
      </c>
      <c r="R19" s="6">
        <f>Q19-U19-V19</f>
        <v>86.3014</v>
      </c>
      <c r="S19" s="6">
        <v>44.0923</v>
      </c>
      <c r="T19" s="6">
        <v>37.1979</v>
      </c>
      <c r="U19" s="6">
        <v>1.1117</v>
      </c>
      <c r="V19" s="6">
        <v>0.047</v>
      </c>
      <c r="W19" s="6" t="s">
        <v>35</v>
      </c>
      <c r="X19" s="6" t="s">
        <v>36</v>
      </c>
      <c r="Y19" s="6" t="s">
        <v>36</v>
      </c>
      <c r="Z19" s="6">
        <v>0</v>
      </c>
      <c r="AA19" s="6">
        <v>0</v>
      </c>
      <c r="AB19" s="6" t="s">
        <v>35</v>
      </c>
      <c r="AC19" s="6" t="s">
        <v>35</v>
      </c>
      <c r="AD19" s="6"/>
    </row>
    <row r="20" s="2" customFormat="1" customHeight="1" spans="1:30">
      <c r="A20" s="6">
        <v>16</v>
      </c>
      <c r="B20" s="11" t="s">
        <v>96</v>
      </c>
      <c r="C20" s="6" t="s">
        <v>38</v>
      </c>
      <c r="D20" s="6" t="s">
        <v>97</v>
      </c>
      <c r="E20" s="6" t="s">
        <v>98</v>
      </c>
      <c r="F20" s="6">
        <v>20150319</v>
      </c>
      <c r="G20" s="6" t="s">
        <v>99</v>
      </c>
      <c r="H20" s="6" t="s">
        <v>100</v>
      </c>
      <c r="I20" s="6">
        <v>5</v>
      </c>
      <c r="J20" s="6">
        <v>125.23</v>
      </c>
      <c r="K20" s="6">
        <v>5</v>
      </c>
      <c r="L20" s="6">
        <v>5</v>
      </c>
      <c r="M20" s="6">
        <f>0.9345+0.7686</f>
        <v>1.7031</v>
      </c>
      <c r="N20" s="6">
        <v>0</v>
      </c>
      <c r="O20" s="6">
        <v>0</v>
      </c>
      <c r="P20" s="6">
        <v>0</v>
      </c>
      <c r="Q20" s="6">
        <v>5</v>
      </c>
      <c r="R20" s="6">
        <v>5</v>
      </c>
      <c r="S20" s="6">
        <v>1.7031</v>
      </c>
      <c r="T20" s="6">
        <v>0</v>
      </c>
      <c r="U20" s="6">
        <v>0</v>
      </c>
      <c r="V20" s="6">
        <v>0</v>
      </c>
      <c r="W20" s="6" t="s">
        <v>36</v>
      </c>
      <c r="X20" s="6" t="s">
        <v>36</v>
      </c>
      <c r="Y20" s="6" t="s">
        <v>36</v>
      </c>
      <c r="Z20" s="6">
        <v>0</v>
      </c>
      <c r="AA20" s="6">
        <v>0</v>
      </c>
      <c r="AB20" s="6" t="s">
        <v>35</v>
      </c>
      <c r="AC20" s="6" t="s">
        <v>36</v>
      </c>
      <c r="AD20" s="6" t="s">
        <v>101</v>
      </c>
    </row>
    <row r="21" s="2" customFormat="1" ht="85" customHeight="1" spans="1:30">
      <c r="A21" s="6">
        <v>17</v>
      </c>
      <c r="B21" s="11" t="s">
        <v>102</v>
      </c>
      <c r="C21" s="6" t="s">
        <v>38</v>
      </c>
      <c r="D21" s="6" t="s">
        <v>103</v>
      </c>
      <c r="E21" s="6" t="s">
        <v>104</v>
      </c>
      <c r="F21" s="6">
        <v>20120821</v>
      </c>
      <c r="G21" s="6" t="s">
        <v>105</v>
      </c>
      <c r="H21" s="6" t="s">
        <v>106</v>
      </c>
      <c r="I21" s="6">
        <v>3.048</v>
      </c>
      <c r="J21" s="6">
        <v>88.01</v>
      </c>
      <c r="K21" s="6">
        <v>3.048</v>
      </c>
      <c r="L21" s="6">
        <f>1.162+1.272</f>
        <v>2.434</v>
      </c>
      <c r="M21" s="6">
        <v>1.162</v>
      </c>
      <c r="N21" s="6">
        <v>0</v>
      </c>
      <c r="O21" s="6">
        <v>0</v>
      </c>
      <c r="P21" s="6">
        <f>0.044+0.06+0.51</f>
        <v>0.614</v>
      </c>
      <c r="Q21" s="6">
        <v>3.048</v>
      </c>
      <c r="R21" s="6">
        <v>2.048</v>
      </c>
      <c r="S21" s="6">
        <v>1.162</v>
      </c>
      <c r="T21" s="6">
        <v>0</v>
      </c>
      <c r="U21" s="6">
        <v>0</v>
      </c>
      <c r="V21" s="6">
        <v>0.614</v>
      </c>
      <c r="W21" s="6" t="s">
        <v>36</v>
      </c>
      <c r="X21" s="6" t="s">
        <v>36</v>
      </c>
      <c r="Y21" s="6" t="s">
        <v>36</v>
      </c>
      <c r="Z21" s="28">
        <v>0.5</v>
      </c>
      <c r="AA21" s="6">
        <v>0</v>
      </c>
      <c r="AB21" s="6" t="s">
        <v>35</v>
      </c>
      <c r="AC21" s="6" t="s">
        <v>36</v>
      </c>
      <c r="AD21" s="6" t="s">
        <v>107</v>
      </c>
    </row>
    <row r="22" s="2" customFormat="1" customHeight="1" spans="1:30">
      <c r="A22" s="6">
        <v>18</v>
      </c>
      <c r="B22" s="11" t="s">
        <v>108</v>
      </c>
      <c r="C22" s="6" t="s">
        <v>41</v>
      </c>
      <c r="D22" s="6"/>
      <c r="E22" s="6"/>
      <c r="F22" s="6"/>
      <c r="G22" s="6" t="s">
        <v>109</v>
      </c>
      <c r="H22" s="6" t="s">
        <v>110</v>
      </c>
      <c r="I22" s="6">
        <v>3.5668</v>
      </c>
      <c r="J22" s="6">
        <v>106.18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 t="s">
        <v>111</v>
      </c>
    </row>
    <row r="23" s="2" customFormat="1" ht="90" customHeight="1" spans="1:30">
      <c r="A23" s="6">
        <v>19</v>
      </c>
      <c r="B23" s="11" t="s">
        <v>112</v>
      </c>
      <c r="C23" s="6" t="s">
        <v>52</v>
      </c>
      <c r="D23" s="12" t="s">
        <v>113</v>
      </c>
      <c r="E23" s="13" t="s">
        <v>114</v>
      </c>
      <c r="F23" s="6">
        <v>20151008</v>
      </c>
      <c r="G23" s="6" t="s">
        <v>115</v>
      </c>
      <c r="H23" s="6" t="s">
        <v>116</v>
      </c>
      <c r="I23" s="6">
        <v>6.3181</v>
      </c>
      <c r="J23" s="6">
        <v>109.63</v>
      </c>
      <c r="K23" s="6">
        <v>6.3181</v>
      </c>
      <c r="L23" s="23">
        <v>0.3112</v>
      </c>
      <c r="M23" s="23">
        <v>0.3112</v>
      </c>
      <c r="N23" s="24">
        <v>0</v>
      </c>
      <c r="O23" s="13">
        <v>0.0527</v>
      </c>
      <c r="P23" s="13">
        <v>5.9542</v>
      </c>
      <c r="Q23" s="13">
        <v>6.3183</v>
      </c>
      <c r="R23" s="23">
        <v>0.3112</v>
      </c>
      <c r="S23" s="23">
        <v>0.3112</v>
      </c>
      <c r="T23" s="24">
        <v>0</v>
      </c>
      <c r="U23" s="13">
        <v>0.0527</v>
      </c>
      <c r="V23" s="13">
        <v>5.9542</v>
      </c>
      <c r="W23" s="6" t="s">
        <v>36</v>
      </c>
      <c r="X23" s="6" t="s">
        <v>36</v>
      </c>
      <c r="Y23" s="6" t="s">
        <v>36</v>
      </c>
      <c r="Z23" s="6">
        <v>0</v>
      </c>
      <c r="AA23" s="6">
        <v>0</v>
      </c>
      <c r="AB23" s="6" t="s">
        <v>35</v>
      </c>
      <c r="AC23" s="6" t="s">
        <v>36</v>
      </c>
      <c r="AD23" s="6" t="s">
        <v>117</v>
      </c>
    </row>
    <row r="24" s="2" customFormat="1" ht="103" customHeight="1" spans="1:30">
      <c r="A24" s="6">
        <v>20</v>
      </c>
      <c r="B24" s="11" t="s">
        <v>118</v>
      </c>
      <c r="C24" s="6" t="s">
        <v>52</v>
      </c>
      <c r="D24" s="13" t="s">
        <v>119</v>
      </c>
      <c r="E24" s="13" t="s">
        <v>114</v>
      </c>
      <c r="F24" s="6">
        <v>20151008</v>
      </c>
      <c r="G24" s="6" t="s">
        <v>120</v>
      </c>
      <c r="H24" s="6" t="s">
        <v>121</v>
      </c>
      <c r="I24" s="6">
        <v>3.7224</v>
      </c>
      <c r="J24" s="6">
        <v>86.57</v>
      </c>
      <c r="K24" s="6">
        <v>3.7224</v>
      </c>
      <c r="L24" s="23">
        <v>0.115</v>
      </c>
      <c r="M24" s="23">
        <v>0.115</v>
      </c>
      <c r="N24" s="25">
        <v>0</v>
      </c>
      <c r="O24" s="13">
        <v>0.1708</v>
      </c>
      <c r="P24" s="13">
        <v>3.4366</v>
      </c>
      <c r="Q24" s="13">
        <v>3.7224</v>
      </c>
      <c r="R24" s="23">
        <v>0.115</v>
      </c>
      <c r="S24" s="23">
        <v>0.115</v>
      </c>
      <c r="T24" s="25">
        <v>0</v>
      </c>
      <c r="U24" s="13">
        <v>0.1708</v>
      </c>
      <c r="V24" s="13">
        <v>3.4366</v>
      </c>
      <c r="W24" s="6" t="s">
        <v>36</v>
      </c>
      <c r="X24" s="6" t="s">
        <v>36</v>
      </c>
      <c r="Y24" s="6" t="s">
        <v>36</v>
      </c>
      <c r="Z24" s="6">
        <v>0</v>
      </c>
      <c r="AA24" s="6">
        <v>0</v>
      </c>
      <c r="AB24" s="6" t="s">
        <v>35</v>
      </c>
      <c r="AC24" s="6" t="s">
        <v>36</v>
      </c>
      <c r="AD24" s="6" t="s">
        <v>101</v>
      </c>
    </row>
    <row r="25" s="2" customFormat="1" ht="89" customHeight="1" spans="1:30">
      <c r="A25" s="6">
        <v>21</v>
      </c>
      <c r="B25" s="11" t="s">
        <v>122</v>
      </c>
      <c r="C25" s="6" t="s">
        <v>52</v>
      </c>
      <c r="D25" s="6" t="s">
        <v>123</v>
      </c>
      <c r="E25" s="7" t="s">
        <v>53</v>
      </c>
      <c r="F25" s="6">
        <v>20130529</v>
      </c>
      <c r="G25" s="6" t="s">
        <v>124</v>
      </c>
      <c r="H25" s="6" t="s">
        <v>125</v>
      </c>
      <c r="I25" s="6">
        <v>0.918</v>
      </c>
      <c r="J25" s="6">
        <v>13.45</v>
      </c>
      <c r="K25" s="6">
        <v>0.918</v>
      </c>
      <c r="L25" s="26">
        <v>0.7232</v>
      </c>
      <c r="M25" s="26">
        <v>0.7232</v>
      </c>
      <c r="N25" s="6">
        <v>0</v>
      </c>
      <c r="O25" s="6">
        <v>0.0342</v>
      </c>
      <c r="P25" s="6">
        <v>0.1605</v>
      </c>
      <c r="Q25" s="6">
        <v>0.918</v>
      </c>
      <c r="R25" s="26">
        <v>0.7232</v>
      </c>
      <c r="S25" s="26">
        <v>0.7232</v>
      </c>
      <c r="T25" s="6">
        <v>0</v>
      </c>
      <c r="U25" s="6">
        <v>0.0342</v>
      </c>
      <c r="V25" s="6">
        <v>0.1605</v>
      </c>
      <c r="W25" s="6" t="s">
        <v>36</v>
      </c>
      <c r="X25" s="6" t="s">
        <v>36</v>
      </c>
      <c r="Y25" s="6" t="s">
        <v>36</v>
      </c>
      <c r="Z25" s="6">
        <v>0</v>
      </c>
      <c r="AA25" s="6">
        <v>0</v>
      </c>
      <c r="AB25" s="6" t="s">
        <v>35</v>
      </c>
      <c r="AC25" s="6" t="s">
        <v>36</v>
      </c>
      <c r="AD25" s="6" t="s">
        <v>117</v>
      </c>
    </row>
    <row r="26" s="2" customFormat="1" ht="89" customHeight="1" spans="1:30">
      <c r="A26" s="6">
        <v>22</v>
      </c>
      <c r="B26" s="11" t="s">
        <v>126</v>
      </c>
      <c r="C26" s="6" t="s">
        <v>68</v>
      </c>
      <c r="D26" s="14" t="s">
        <v>127</v>
      </c>
      <c r="E26" s="13" t="s">
        <v>128</v>
      </c>
      <c r="F26" s="13">
        <v>20181017</v>
      </c>
      <c r="G26" s="6" t="s">
        <v>129</v>
      </c>
      <c r="H26" s="6" t="s">
        <v>130</v>
      </c>
      <c r="I26" s="6">
        <v>14.3192</v>
      </c>
      <c r="J26" s="6">
        <v>572.46</v>
      </c>
      <c r="K26" s="6">
        <v>14.3192</v>
      </c>
      <c r="L26" s="13">
        <v>13.9124</v>
      </c>
      <c r="M26" s="13">
        <v>5.1755</v>
      </c>
      <c r="N26" s="13">
        <v>0</v>
      </c>
      <c r="O26" s="13">
        <v>0.4068</v>
      </c>
      <c r="P26" s="13">
        <v>0</v>
      </c>
      <c r="Q26" s="13">
        <v>14.3192</v>
      </c>
      <c r="R26" s="13">
        <v>13.9124</v>
      </c>
      <c r="S26" s="13">
        <v>5.1755</v>
      </c>
      <c r="T26" s="13">
        <v>0</v>
      </c>
      <c r="U26" s="13">
        <v>0.4068</v>
      </c>
      <c r="V26" s="13">
        <v>0</v>
      </c>
      <c r="W26" s="13" t="s">
        <v>35</v>
      </c>
      <c r="X26" s="13" t="s">
        <v>35</v>
      </c>
      <c r="Y26" s="13" t="s">
        <v>35</v>
      </c>
      <c r="Z26" s="13">
        <v>0</v>
      </c>
      <c r="AA26" s="13">
        <v>0</v>
      </c>
      <c r="AB26" s="13" t="s">
        <v>35</v>
      </c>
      <c r="AC26" s="13" t="s">
        <v>35</v>
      </c>
      <c r="AD26" s="6"/>
    </row>
    <row r="27" s="2" customFormat="1" ht="104" customHeight="1" spans="1:30">
      <c r="A27" s="6">
        <v>23</v>
      </c>
      <c r="B27" s="11" t="s">
        <v>131</v>
      </c>
      <c r="C27" s="6" t="s">
        <v>68</v>
      </c>
      <c r="D27" s="14" t="s">
        <v>132</v>
      </c>
      <c r="E27" s="13" t="s">
        <v>133</v>
      </c>
      <c r="F27" s="14" t="s">
        <v>134</v>
      </c>
      <c r="G27" s="6" t="s">
        <v>135</v>
      </c>
      <c r="H27" s="6" t="s">
        <v>136</v>
      </c>
      <c r="I27" s="6">
        <v>2.2131</v>
      </c>
      <c r="J27" s="6">
        <v>79.44</v>
      </c>
      <c r="K27" s="6">
        <v>2.2131</v>
      </c>
      <c r="L27" s="13">
        <v>2.2131</v>
      </c>
      <c r="M27" s="13">
        <v>0.8082</v>
      </c>
      <c r="N27" s="13">
        <v>0</v>
      </c>
      <c r="O27" s="13">
        <v>0</v>
      </c>
      <c r="P27" s="13">
        <v>0</v>
      </c>
      <c r="Q27" s="13">
        <v>2.2131</v>
      </c>
      <c r="R27" s="13">
        <v>2.2131</v>
      </c>
      <c r="S27" s="13">
        <v>0.8082</v>
      </c>
      <c r="T27" s="13">
        <v>0</v>
      </c>
      <c r="U27" s="13">
        <v>0</v>
      </c>
      <c r="V27" s="13">
        <v>0</v>
      </c>
      <c r="W27" s="13" t="s">
        <v>35</v>
      </c>
      <c r="X27" s="13" t="s">
        <v>36</v>
      </c>
      <c r="Y27" s="13" t="s">
        <v>36</v>
      </c>
      <c r="Z27" s="13">
        <v>0</v>
      </c>
      <c r="AA27" s="13">
        <v>0</v>
      </c>
      <c r="AB27" s="13" t="s">
        <v>35</v>
      </c>
      <c r="AC27" s="13" t="s">
        <v>35</v>
      </c>
      <c r="AD27" s="6"/>
    </row>
    <row r="28" s="2" customFormat="1" ht="76" customHeight="1" spans="1:30">
      <c r="A28" s="6">
        <v>24</v>
      </c>
      <c r="B28" s="11" t="s">
        <v>137</v>
      </c>
      <c r="C28" s="6" t="s">
        <v>138</v>
      </c>
      <c r="D28" s="15" t="s">
        <v>139</v>
      </c>
      <c r="E28" s="16" t="s">
        <v>140</v>
      </c>
      <c r="F28" s="6">
        <v>20170500</v>
      </c>
      <c r="G28" s="6" t="s">
        <v>141</v>
      </c>
      <c r="H28" s="6" t="s">
        <v>142</v>
      </c>
      <c r="I28" s="6">
        <v>5.4022</v>
      </c>
      <c r="J28" s="6">
        <v>192.57</v>
      </c>
      <c r="K28" s="6">
        <v>5.4022</v>
      </c>
      <c r="L28" s="16">
        <v>5.4022</v>
      </c>
      <c r="M28" s="16">
        <v>0.4928</v>
      </c>
      <c r="N28" s="16">
        <v>0</v>
      </c>
      <c r="O28" s="16">
        <v>0</v>
      </c>
      <c r="P28" s="16">
        <v>0</v>
      </c>
      <c r="Q28" s="16">
        <v>5.4022</v>
      </c>
      <c r="R28" s="16">
        <v>5.4022</v>
      </c>
      <c r="S28" s="16">
        <v>0.7193</v>
      </c>
      <c r="T28" s="16">
        <v>0</v>
      </c>
      <c r="U28" s="16">
        <v>0</v>
      </c>
      <c r="V28" s="16">
        <v>0</v>
      </c>
      <c r="W28" s="16" t="s">
        <v>36</v>
      </c>
      <c r="X28" s="16" t="s">
        <v>36</v>
      </c>
      <c r="Y28" s="16" t="s">
        <v>36</v>
      </c>
      <c r="Z28" s="16">
        <v>0</v>
      </c>
      <c r="AA28" s="16">
        <v>0</v>
      </c>
      <c r="AB28" s="16" t="s">
        <v>35</v>
      </c>
      <c r="AC28" s="16" t="s">
        <v>35</v>
      </c>
      <c r="AD28" s="16" t="s">
        <v>143</v>
      </c>
    </row>
    <row r="29" s="2" customFormat="1" ht="90" customHeight="1" spans="1:30">
      <c r="A29" s="6">
        <v>25</v>
      </c>
      <c r="B29" s="11" t="s">
        <v>144</v>
      </c>
      <c r="C29" s="6" t="s">
        <v>138</v>
      </c>
      <c r="D29" s="16" t="s">
        <v>145</v>
      </c>
      <c r="E29" s="16" t="s">
        <v>128</v>
      </c>
      <c r="F29" s="6">
        <v>20180100</v>
      </c>
      <c r="G29" s="6" t="s">
        <v>146</v>
      </c>
      <c r="H29" s="6" t="s">
        <v>147</v>
      </c>
      <c r="I29" s="6">
        <v>7.9089</v>
      </c>
      <c r="J29" s="6">
        <v>620.81</v>
      </c>
      <c r="K29" s="6">
        <v>7.9089</v>
      </c>
      <c r="L29" s="16">
        <v>7.7914</v>
      </c>
      <c r="M29" s="16">
        <v>7.1381</v>
      </c>
      <c r="N29" s="16">
        <v>0</v>
      </c>
      <c r="O29" s="16">
        <v>0.1176</v>
      </c>
      <c r="P29" s="16">
        <v>0</v>
      </c>
      <c r="Q29" s="16">
        <v>7.9089</v>
      </c>
      <c r="R29" s="16">
        <v>7.9089</v>
      </c>
      <c r="S29" s="16">
        <v>7.3578</v>
      </c>
      <c r="T29" s="16">
        <v>0</v>
      </c>
      <c r="U29" s="16">
        <v>0</v>
      </c>
      <c r="V29" s="16">
        <v>0</v>
      </c>
      <c r="W29" s="16" t="s">
        <v>35</v>
      </c>
      <c r="X29" s="16" t="s">
        <v>36</v>
      </c>
      <c r="Y29" s="16" t="s">
        <v>36</v>
      </c>
      <c r="Z29" s="16">
        <v>0</v>
      </c>
      <c r="AA29" s="16">
        <v>0</v>
      </c>
      <c r="AB29" s="16" t="s">
        <v>35</v>
      </c>
      <c r="AC29" s="16" t="s">
        <v>35</v>
      </c>
      <c r="AD29" s="16"/>
    </row>
    <row r="30" customHeight="1" spans="1:30">
      <c r="A30" s="6"/>
      <c r="B30" s="1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ht="33" customHeight="1" spans="1:30">
      <c r="A31" s="11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customHeight="1" spans="1:30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customHeight="1" spans="1:30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customHeight="1" spans="1:30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customHeight="1" spans="1:30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customHeight="1" spans="1:30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customHeight="1" spans="1:30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customHeight="1" spans="1:30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customHeight="1" spans="1:30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customHeight="1" spans="1:3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customHeight="1" spans="1:30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customHeight="1" spans="1:30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customHeight="1" spans="1:30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customHeight="1" spans="1:30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customHeight="1" spans="1:30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customHeight="1" spans="1:30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customHeight="1" spans="1:30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customHeight="1" spans="1:30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customHeight="1" spans="1:30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customHeight="1" spans="1:3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customHeight="1" spans="1:30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customHeight="1" spans="1:30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customHeight="1" spans="1:30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customHeight="1" spans="1:30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customHeight="1" spans="1:30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customHeight="1" spans="1:30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customHeight="1" spans="1:30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customHeight="1" spans="1:30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customHeight="1" spans="1:30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customHeight="1" spans="1:3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customHeight="1" spans="1:30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customHeight="1" spans="1:30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customHeight="1" spans="1:30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customHeight="1" spans="1:30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customHeight="1" spans="1:30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customHeight="1" spans="1:30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customHeight="1" spans="1:30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customHeight="1" spans="1:30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</sheetData>
  <mergeCells count="23">
    <mergeCell ref="A1:AD1"/>
    <mergeCell ref="A2:AD2"/>
    <mergeCell ref="K3:P3"/>
    <mergeCell ref="Q3:V3"/>
    <mergeCell ref="A31:AD3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W3:W4"/>
    <mergeCell ref="X3:X4"/>
    <mergeCell ref="Y3:Y4"/>
    <mergeCell ref="Z3:Z4"/>
    <mergeCell ref="AA3:AA4"/>
    <mergeCell ref="AB3:AB4"/>
    <mergeCell ref="AC3:AC4"/>
    <mergeCell ref="AD3:AD4"/>
  </mergeCells>
  <pageMargins left="0.393700787401575" right="0.15748031496063" top="0.511811023622047" bottom="0.393700787401575" header="0.31496062992126" footer="0.15748031496063"/>
  <pageSetup paperSize="8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阿杰</cp:lastModifiedBy>
  <dcterms:created xsi:type="dcterms:W3CDTF">2008-09-11T17:22:00Z</dcterms:created>
  <cp:lastPrinted>2019-12-31T01:07:00Z</cp:lastPrinted>
  <dcterms:modified xsi:type="dcterms:W3CDTF">2020-01-15T00:43:14Z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